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7125"/>
  </bookViews>
  <sheets>
    <sheet name="Sheet1" sheetId="9" r:id="rId1"/>
  </sheets>
  <calcPr calcId="144525"/>
</workbook>
</file>

<file path=xl/calcChain.xml><?xml version="1.0" encoding="utf-8"?>
<calcChain xmlns="http://schemas.openxmlformats.org/spreadsheetml/2006/main">
  <c r="G46" i="9" l="1"/>
  <c r="G45" i="9"/>
  <c r="G44" i="9"/>
  <c r="G43" i="9"/>
  <c r="G42" i="9"/>
  <c r="G41" i="9"/>
  <c r="G40" i="9"/>
  <c r="G39" i="9"/>
  <c r="G31" i="9"/>
  <c r="G30" i="9"/>
  <c r="G29" i="9"/>
  <c r="G28" i="9"/>
  <c r="G27" i="9"/>
  <c r="G26" i="9"/>
  <c r="G25" i="9"/>
  <c r="G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</calcChain>
</file>

<file path=xl/sharedStrings.xml><?xml version="1.0" encoding="utf-8"?>
<sst xmlns="http://schemas.openxmlformats.org/spreadsheetml/2006/main" count="155" uniqueCount="77">
  <si>
    <t>林学院2021届免试推荐研究生结果</t>
  </si>
  <si>
    <t>专业</t>
  </si>
  <si>
    <t>姓名</t>
  </si>
  <si>
    <t>性别</t>
  </si>
  <si>
    <t>专业人数</t>
  </si>
  <si>
    <t>加权学分成绩</t>
  </si>
  <si>
    <t>考查成绩</t>
  </si>
  <si>
    <t>考查后综合成绩</t>
  </si>
  <si>
    <t>考查后综合名次</t>
  </si>
  <si>
    <t>李晓彤</t>
  </si>
  <si>
    <t>女</t>
  </si>
  <si>
    <t>陈培宽</t>
  </si>
  <si>
    <t>男</t>
  </si>
  <si>
    <t>徐  娜</t>
  </si>
  <si>
    <t>王晓霞</t>
  </si>
  <si>
    <t>孟  妍</t>
  </si>
  <si>
    <t>魏元贵</t>
  </si>
  <si>
    <t>风景园林</t>
  </si>
  <si>
    <t>王欣言</t>
  </si>
  <si>
    <t>梁启凡</t>
  </si>
  <si>
    <t>黄秋月</t>
  </si>
  <si>
    <t>周瑞蕾</t>
  </si>
  <si>
    <t>井泽惠</t>
  </si>
  <si>
    <t>张  也</t>
  </si>
  <si>
    <t>王彦入</t>
  </si>
  <si>
    <t>徐家骅</t>
  </si>
  <si>
    <t>环境设计（景观设计方向）</t>
  </si>
  <si>
    <t>孙崇锋</t>
  </si>
  <si>
    <t>张  轶</t>
  </si>
  <si>
    <t>王聚镕</t>
  </si>
  <si>
    <t>王乐莹</t>
  </si>
  <si>
    <t>明晓玉</t>
  </si>
  <si>
    <t>吕润锦</t>
  </si>
  <si>
    <t>王卓沛</t>
  </si>
  <si>
    <t>水土保持与荒漠化防治</t>
  </si>
  <si>
    <t>许梦真</t>
  </si>
  <si>
    <t>高连炜</t>
  </si>
  <si>
    <t>孙玉清</t>
  </si>
  <si>
    <t>王艺颖</t>
  </si>
  <si>
    <t>柳晓婉</t>
  </si>
  <si>
    <t>张  杰</t>
  </si>
  <si>
    <t>郭世友</t>
  </si>
  <si>
    <t>杨丽娜</t>
  </si>
  <si>
    <t>园林</t>
  </si>
  <si>
    <t>顾思逸</t>
  </si>
  <si>
    <t>89.64</t>
  </si>
  <si>
    <t>李业斐</t>
  </si>
  <si>
    <t>88.79</t>
  </si>
  <si>
    <t>钟陪陪</t>
  </si>
  <si>
    <t>88.23</t>
  </si>
  <si>
    <t>王明婕</t>
  </si>
  <si>
    <t>87.84</t>
  </si>
  <si>
    <t>陈思雨</t>
  </si>
  <si>
    <t>87.28</t>
  </si>
  <si>
    <t>梅全林</t>
  </si>
  <si>
    <t>87.02</t>
  </si>
  <si>
    <t>张  喆</t>
  </si>
  <si>
    <t>木材科学与工程</t>
  </si>
  <si>
    <t>许萌蕾</t>
  </si>
  <si>
    <t>87.63</t>
  </si>
  <si>
    <t>王玉欣</t>
  </si>
  <si>
    <t>84.22</t>
  </si>
  <si>
    <t>米允琪</t>
  </si>
  <si>
    <t>83.38</t>
  </si>
  <si>
    <t>杨文慧</t>
  </si>
  <si>
    <t>82.71</t>
  </si>
  <si>
    <t>徐倩倩</t>
  </si>
  <si>
    <t>82.60</t>
  </si>
  <si>
    <t>姜永强</t>
  </si>
  <si>
    <t>79.02</t>
  </si>
  <si>
    <t>蚕学</t>
  </si>
  <si>
    <t>王东昊</t>
  </si>
  <si>
    <t>梁嘉雯</t>
  </si>
  <si>
    <t>87.19</t>
  </si>
  <si>
    <t>排序成绩（考查后综合成绩）=学习成绩（加权学分成绩）×70%+考查成绩×30%</t>
  </si>
  <si>
    <r>
      <t>林学</t>
    </r>
    <r>
      <rPr>
        <sz val="9"/>
        <color rgb="FF000000"/>
        <rFont val="Arial     "/>
        <family val="2"/>
      </rPr>
      <t xml:space="preserve">      </t>
    </r>
  </si>
  <si>
    <r>
      <t>生态学</t>
    </r>
    <r>
      <rPr>
        <sz val="10"/>
        <color rgb="FF000000"/>
        <rFont val="Arial     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</si>
</sst>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8" formatCode="0.00_ "/>
    <numFmt numFmtId="179" formatCode="0.00_);[Red]\(0.00\)"/>
  </numFmts>
  <fonts count="15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name val="楷体_GB2312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color rgb="FF000000"/>
      <name val="Arial     "/>
      <family val="2"/>
    </font>
    <font>
      <sz val="10"/>
      <color rgb="FF000000"/>
      <name val="Arial     "/>
      <family val="2"/>
    </font>
    <font>
      <sz val="10"/>
      <name val="楷体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179" fontId="3" fillId="0" borderId="3" xfId="2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47" sqref="A47:H47"/>
    </sheetView>
  </sheetViews>
  <sheetFormatPr defaultColWidth="9" defaultRowHeight="13.5"/>
  <cols>
    <col min="1" max="1" width="18" customWidth="1"/>
    <col min="5" max="5" width="11.125" customWidth="1"/>
  </cols>
  <sheetData>
    <row r="1" spans="1:8" ht="22.5">
      <c r="A1" s="19" t="s">
        <v>0</v>
      </c>
      <c r="B1" s="20"/>
      <c r="C1" s="20"/>
      <c r="D1" s="20"/>
      <c r="E1" s="20"/>
      <c r="F1" s="19"/>
      <c r="G1" s="19"/>
      <c r="H1" s="19"/>
    </row>
    <row r="2" spans="1:8" ht="24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4" t="s">
        <v>6</v>
      </c>
      <c r="G2" s="4" t="s">
        <v>7</v>
      </c>
      <c r="H2" s="4" t="s">
        <v>8</v>
      </c>
    </row>
    <row r="3" spans="1:8" ht="25.5" customHeight="1">
      <c r="A3" s="1" t="s">
        <v>75</v>
      </c>
      <c r="B3" s="1" t="s">
        <v>9</v>
      </c>
      <c r="C3" s="1" t="s">
        <v>10</v>
      </c>
      <c r="D3" s="1">
        <v>95</v>
      </c>
      <c r="E3" s="2">
        <v>91.91</v>
      </c>
      <c r="F3" s="3">
        <v>94.86</v>
      </c>
      <c r="G3" s="3">
        <v>92.79</v>
      </c>
      <c r="H3" s="4">
        <v>1</v>
      </c>
    </row>
    <row r="4" spans="1:8" ht="27" customHeight="1">
      <c r="A4" s="1" t="s">
        <v>75</v>
      </c>
      <c r="B4" s="1" t="s">
        <v>11</v>
      </c>
      <c r="C4" s="1" t="s">
        <v>12</v>
      </c>
      <c r="D4" s="1">
        <v>95</v>
      </c>
      <c r="E4" s="2">
        <v>89.44</v>
      </c>
      <c r="F4" s="3">
        <v>93.29</v>
      </c>
      <c r="G4" s="3">
        <v>90.59</v>
      </c>
      <c r="H4" s="4">
        <v>3</v>
      </c>
    </row>
    <row r="5" spans="1:8" ht="27.75" customHeight="1">
      <c r="A5" s="1" t="s">
        <v>75</v>
      </c>
      <c r="B5" s="1" t="s">
        <v>13</v>
      </c>
      <c r="C5" s="1" t="s">
        <v>10</v>
      </c>
      <c r="D5" s="1">
        <v>95</v>
      </c>
      <c r="E5" s="2">
        <v>89.39</v>
      </c>
      <c r="F5" s="3">
        <v>94</v>
      </c>
      <c r="G5" s="3">
        <v>90.77</v>
      </c>
      <c r="H5" s="4">
        <v>2</v>
      </c>
    </row>
    <row r="6" spans="1:8" ht="26.25" customHeight="1">
      <c r="A6" s="1" t="s">
        <v>75</v>
      </c>
      <c r="B6" s="1" t="s">
        <v>14</v>
      </c>
      <c r="C6" s="1" t="s">
        <v>10</v>
      </c>
      <c r="D6" s="1">
        <v>95</v>
      </c>
      <c r="E6" s="2">
        <v>88.81</v>
      </c>
      <c r="F6" s="3">
        <v>92.71</v>
      </c>
      <c r="G6" s="3">
        <v>89.98</v>
      </c>
      <c r="H6" s="4">
        <v>4</v>
      </c>
    </row>
    <row r="7" spans="1:8" ht="26.25" customHeight="1">
      <c r="A7" s="1" t="s">
        <v>75</v>
      </c>
      <c r="B7" s="1" t="s">
        <v>15</v>
      </c>
      <c r="C7" s="1" t="s">
        <v>10</v>
      </c>
      <c r="D7" s="1">
        <v>95</v>
      </c>
      <c r="E7" s="2">
        <v>88.33</v>
      </c>
      <c r="F7" s="3">
        <v>92.57</v>
      </c>
      <c r="G7" s="3">
        <v>89.6</v>
      </c>
      <c r="H7" s="4">
        <v>5</v>
      </c>
    </row>
    <row r="8" spans="1:8" ht="27" customHeight="1">
      <c r="A8" s="1" t="s">
        <v>75</v>
      </c>
      <c r="B8" s="1" t="s">
        <v>16</v>
      </c>
      <c r="C8" s="1" t="s">
        <v>12</v>
      </c>
      <c r="D8" s="1">
        <v>95</v>
      </c>
      <c r="E8" s="2">
        <v>85.95</v>
      </c>
      <c r="F8" s="3">
        <v>0</v>
      </c>
      <c r="G8" s="3">
        <v>60.17</v>
      </c>
      <c r="H8" s="4">
        <v>6</v>
      </c>
    </row>
    <row r="9" spans="1:8" ht="27" customHeight="1">
      <c r="A9" s="5" t="s">
        <v>17</v>
      </c>
      <c r="B9" s="5" t="s">
        <v>18</v>
      </c>
      <c r="C9" s="5" t="s">
        <v>10</v>
      </c>
      <c r="D9" s="5">
        <v>83</v>
      </c>
      <c r="E9" s="6">
        <v>90.97</v>
      </c>
      <c r="F9" s="6">
        <f>(90+87+89+88+88+90+88)/7</f>
        <v>88.571428571428598</v>
      </c>
      <c r="G9" s="6">
        <f>F9*0.3+E9*0.7</f>
        <v>90.2504285714286</v>
      </c>
      <c r="H9" s="24">
        <v>1</v>
      </c>
    </row>
    <row r="10" spans="1:8" ht="26.25" customHeight="1">
      <c r="A10" s="5" t="s">
        <v>17</v>
      </c>
      <c r="B10" s="5" t="s">
        <v>19</v>
      </c>
      <c r="C10" s="5" t="s">
        <v>10</v>
      </c>
      <c r="D10" s="5">
        <v>83</v>
      </c>
      <c r="E10" s="6">
        <v>90.44</v>
      </c>
      <c r="F10" s="6">
        <f>(88+85+87+88+87+88+86)/7</f>
        <v>87</v>
      </c>
      <c r="G10" s="6">
        <f t="shared" ref="G10:G15" si="0">F10*0.3+E10*0.7</f>
        <v>89.408000000000001</v>
      </c>
      <c r="H10" s="24">
        <v>2</v>
      </c>
    </row>
    <row r="11" spans="1:8" ht="26.25" customHeight="1">
      <c r="A11" s="5" t="s">
        <v>17</v>
      </c>
      <c r="B11" s="5" t="s">
        <v>20</v>
      </c>
      <c r="C11" s="5" t="s">
        <v>10</v>
      </c>
      <c r="D11" s="5">
        <v>83</v>
      </c>
      <c r="E11" s="6">
        <v>90.14</v>
      </c>
      <c r="F11" s="6">
        <f>(86+86+85+86+85+85+85)/7</f>
        <v>85.428571428571402</v>
      </c>
      <c r="G11" s="6">
        <f t="shared" si="0"/>
        <v>88.726571428571404</v>
      </c>
      <c r="H11" s="24">
        <v>4</v>
      </c>
    </row>
    <row r="12" spans="1:8" ht="26.25" customHeight="1">
      <c r="A12" s="5" t="s">
        <v>17</v>
      </c>
      <c r="B12" s="5" t="s">
        <v>21</v>
      </c>
      <c r="C12" s="5" t="s">
        <v>10</v>
      </c>
      <c r="D12" s="5">
        <v>83</v>
      </c>
      <c r="E12" s="6">
        <v>90.08</v>
      </c>
      <c r="F12" s="6">
        <f>(88+86+86+84+85+87+87)/7</f>
        <v>86.142857142857096</v>
      </c>
      <c r="G12" s="6">
        <f t="shared" si="0"/>
        <v>88.898857142857096</v>
      </c>
      <c r="H12" s="24">
        <v>3</v>
      </c>
    </row>
    <row r="13" spans="1:8" ht="27" customHeight="1">
      <c r="A13" s="5" t="s">
        <v>17</v>
      </c>
      <c r="B13" s="5" t="s">
        <v>22</v>
      </c>
      <c r="C13" s="5" t="s">
        <v>10</v>
      </c>
      <c r="D13" s="5">
        <v>83</v>
      </c>
      <c r="E13" s="6">
        <v>89.76</v>
      </c>
      <c r="F13" s="6">
        <f>(84+84+84+84+84+85+84)/7</f>
        <v>84.142857142857096</v>
      </c>
      <c r="G13" s="6">
        <f t="shared" si="0"/>
        <v>88.074857142857098</v>
      </c>
      <c r="H13" s="24">
        <v>5</v>
      </c>
    </row>
    <row r="14" spans="1:8" ht="27.75" customHeight="1">
      <c r="A14" s="5" t="s">
        <v>17</v>
      </c>
      <c r="B14" s="5" t="s">
        <v>23</v>
      </c>
      <c r="C14" s="5" t="s">
        <v>10</v>
      </c>
      <c r="D14" s="5">
        <v>83</v>
      </c>
      <c r="E14" s="6">
        <v>89.26</v>
      </c>
      <c r="F14" s="6">
        <f>(83+80+83+83+82+83+83)/7</f>
        <v>82.428571428571402</v>
      </c>
      <c r="G14" s="6">
        <f t="shared" si="0"/>
        <v>87.210571428571399</v>
      </c>
      <c r="H14" s="7">
        <v>6</v>
      </c>
    </row>
    <row r="15" spans="1:8" ht="27" customHeight="1">
      <c r="A15" s="5" t="s">
        <v>17</v>
      </c>
      <c r="B15" s="5" t="s">
        <v>24</v>
      </c>
      <c r="C15" s="5" t="s">
        <v>10</v>
      </c>
      <c r="D15" s="5">
        <v>83</v>
      </c>
      <c r="E15" s="6">
        <v>88.78</v>
      </c>
      <c r="F15" s="6">
        <f>(80+79+82+84+82+81+81)/7</f>
        <v>81.285714285714306</v>
      </c>
      <c r="G15" s="6">
        <f t="shared" si="0"/>
        <v>86.531714285714301</v>
      </c>
      <c r="H15" s="7">
        <v>7</v>
      </c>
    </row>
    <row r="16" spans="1:8" ht="30.75" customHeight="1">
      <c r="A16" s="5" t="s">
        <v>17</v>
      </c>
      <c r="B16" s="5" t="s">
        <v>25</v>
      </c>
      <c r="C16" s="5" t="s">
        <v>12</v>
      </c>
      <c r="D16" s="5">
        <v>83</v>
      </c>
      <c r="E16" s="6">
        <v>86.18</v>
      </c>
      <c r="F16" s="6">
        <v>0</v>
      </c>
      <c r="G16" s="6">
        <v>60.326000000000001</v>
      </c>
      <c r="H16" s="7">
        <v>8</v>
      </c>
    </row>
    <row r="17" spans="1:8" ht="29.25" customHeight="1">
      <c r="A17" s="8" t="s">
        <v>26</v>
      </c>
      <c r="B17" s="5" t="s">
        <v>27</v>
      </c>
      <c r="C17" s="5" t="s">
        <v>12</v>
      </c>
      <c r="D17" s="5">
        <v>60</v>
      </c>
      <c r="E17" s="6">
        <v>88.81</v>
      </c>
      <c r="F17" s="6">
        <f>(85+87+87+90+84+87+85)/7</f>
        <v>86.428571428571402</v>
      </c>
      <c r="G17" s="6">
        <f>F17*0.3+E17*0.7</f>
        <v>88.095571428571404</v>
      </c>
      <c r="H17" s="24">
        <v>1</v>
      </c>
    </row>
    <row r="18" spans="1:8" ht="29.25" customHeight="1">
      <c r="A18" s="8" t="s">
        <v>26</v>
      </c>
      <c r="B18" s="5" t="s">
        <v>28</v>
      </c>
      <c r="C18" s="5" t="s">
        <v>10</v>
      </c>
      <c r="D18" s="5">
        <v>60</v>
      </c>
      <c r="E18" s="6">
        <v>87.88</v>
      </c>
      <c r="F18" s="6">
        <f>(86+89+86+89+85+86+86)/7</f>
        <v>86.714285714285694</v>
      </c>
      <c r="G18" s="6">
        <f t="shared" ref="G18:G23" si="1">F18*0.3+E18*0.7</f>
        <v>87.530285714285696</v>
      </c>
      <c r="H18" s="24">
        <v>2</v>
      </c>
    </row>
    <row r="19" spans="1:8" ht="29.25" customHeight="1">
      <c r="A19" s="8" t="s">
        <v>26</v>
      </c>
      <c r="B19" s="5" t="s">
        <v>29</v>
      </c>
      <c r="C19" s="5" t="s">
        <v>10</v>
      </c>
      <c r="D19" s="5">
        <v>60</v>
      </c>
      <c r="E19" s="6">
        <v>87.2</v>
      </c>
      <c r="F19" s="6">
        <f>(80+85+84+85+84+84+84)/7</f>
        <v>83.714285714285694</v>
      </c>
      <c r="G19" s="6">
        <f t="shared" si="1"/>
        <v>86.154285714285706</v>
      </c>
      <c r="H19" s="24">
        <v>3</v>
      </c>
    </row>
    <row r="20" spans="1:8" ht="31.5" customHeight="1">
      <c r="A20" s="8" t="s">
        <v>26</v>
      </c>
      <c r="B20" s="5" t="s">
        <v>30</v>
      </c>
      <c r="C20" s="5" t="s">
        <v>10</v>
      </c>
      <c r="D20" s="5">
        <v>60</v>
      </c>
      <c r="E20" s="6">
        <v>86.85</v>
      </c>
      <c r="F20" s="6">
        <f>(82+84+84+88+83+85+84)/7</f>
        <v>84.285714285714306</v>
      </c>
      <c r="G20" s="6">
        <f t="shared" si="1"/>
        <v>86.080714285714294</v>
      </c>
      <c r="H20" s="5">
        <v>4</v>
      </c>
    </row>
    <row r="21" spans="1:8" ht="30.75" customHeight="1">
      <c r="A21" s="8" t="s">
        <v>26</v>
      </c>
      <c r="B21" s="5" t="s">
        <v>31</v>
      </c>
      <c r="C21" s="5" t="s">
        <v>10</v>
      </c>
      <c r="D21" s="5">
        <v>60</v>
      </c>
      <c r="E21" s="6">
        <v>86.8</v>
      </c>
      <c r="F21" s="6">
        <f>(81+83+83+86+83+82+83)/7</f>
        <v>83</v>
      </c>
      <c r="G21" s="6">
        <f t="shared" si="1"/>
        <v>85.66</v>
      </c>
      <c r="H21" s="5">
        <v>5</v>
      </c>
    </row>
    <row r="22" spans="1:8" ht="32.25" customHeight="1">
      <c r="A22" s="8" t="s">
        <v>26</v>
      </c>
      <c r="B22" s="5" t="s">
        <v>32</v>
      </c>
      <c r="C22" s="5" t="s">
        <v>10</v>
      </c>
      <c r="D22" s="5">
        <v>60</v>
      </c>
      <c r="E22" s="6">
        <v>86.31</v>
      </c>
      <c r="F22" s="6">
        <f>(83+84+83+85+80+83+84)/7</f>
        <v>83.142857142857096</v>
      </c>
      <c r="G22" s="6">
        <f t="shared" si="1"/>
        <v>85.359857142857095</v>
      </c>
      <c r="H22" s="5">
        <v>6</v>
      </c>
    </row>
    <row r="23" spans="1:8" ht="28.5" customHeight="1">
      <c r="A23" s="8" t="s">
        <v>26</v>
      </c>
      <c r="B23" s="5" t="s">
        <v>33</v>
      </c>
      <c r="C23" s="5" t="s">
        <v>10</v>
      </c>
      <c r="D23" s="5">
        <v>60</v>
      </c>
      <c r="E23" s="6">
        <v>85.57</v>
      </c>
      <c r="F23" s="6">
        <f>(84+84+83+87+82+81+83)/7</f>
        <v>83.428571428571402</v>
      </c>
      <c r="G23" s="6">
        <f t="shared" si="1"/>
        <v>84.927571428571397</v>
      </c>
      <c r="H23" s="5">
        <v>7</v>
      </c>
    </row>
    <row r="24" spans="1:8" ht="27.75" customHeight="1">
      <c r="A24" s="9" t="s">
        <v>34</v>
      </c>
      <c r="B24" s="10" t="s">
        <v>35</v>
      </c>
      <c r="C24" s="10" t="s">
        <v>10</v>
      </c>
      <c r="D24" s="10">
        <v>48</v>
      </c>
      <c r="E24" s="11">
        <v>90.4</v>
      </c>
      <c r="F24" s="12">
        <v>88.4</v>
      </c>
      <c r="G24" s="12">
        <f>E24*0.7+F24*0.3</f>
        <v>89.8</v>
      </c>
      <c r="H24" s="4">
        <v>1</v>
      </c>
    </row>
    <row r="25" spans="1:8" ht="28.5" customHeight="1">
      <c r="A25" s="9" t="s">
        <v>34</v>
      </c>
      <c r="B25" s="10" t="s">
        <v>36</v>
      </c>
      <c r="C25" s="10" t="s">
        <v>12</v>
      </c>
      <c r="D25" s="10">
        <v>48</v>
      </c>
      <c r="E25" s="11">
        <v>89.88</v>
      </c>
      <c r="F25" s="12">
        <v>85.1</v>
      </c>
      <c r="G25" s="12">
        <f t="shared" ref="G25:G28" si="2">E25*0.7+F25*0.3</f>
        <v>88.445999999999998</v>
      </c>
      <c r="H25" s="4">
        <v>2</v>
      </c>
    </row>
    <row r="26" spans="1:8" ht="25.5" customHeight="1">
      <c r="A26" s="9" t="s">
        <v>34</v>
      </c>
      <c r="B26" s="10" t="s">
        <v>37</v>
      </c>
      <c r="C26" s="10" t="s">
        <v>10</v>
      </c>
      <c r="D26" s="10">
        <v>48</v>
      </c>
      <c r="E26" s="11">
        <v>88.43</v>
      </c>
      <c r="F26" s="12">
        <v>86</v>
      </c>
      <c r="G26" s="12">
        <f t="shared" si="2"/>
        <v>87.700999999999993</v>
      </c>
      <c r="H26" s="4">
        <v>3</v>
      </c>
    </row>
    <row r="27" spans="1:8" ht="28.5" customHeight="1">
      <c r="A27" s="9" t="s">
        <v>34</v>
      </c>
      <c r="B27" s="10" t="s">
        <v>38</v>
      </c>
      <c r="C27" s="10" t="s">
        <v>10</v>
      </c>
      <c r="D27" s="10">
        <v>48</v>
      </c>
      <c r="E27" s="11">
        <v>87.98</v>
      </c>
      <c r="F27" s="12">
        <v>86.3</v>
      </c>
      <c r="G27" s="12">
        <f t="shared" si="2"/>
        <v>87.475999999999999</v>
      </c>
      <c r="H27" s="4">
        <v>4</v>
      </c>
    </row>
    <row r="28" spans="1:8" ht="26.25" customHeight="1">
      <c r="A28" s="10" t="s">
        <v>76</v>
      </c>
      <c r="B28" s="10" t="s">
        <v>39</v>
      </c>
      <c r="C28" s="10" t="s">
        <v>10</v>
      </c>
      <c r="D28" s="10">
        <v>51</v>
      </c>
      <c r="E28" s="11">
        <v>90.8</v>
      </c>
      <c r="F28" s="11">
        <v>87</v>
      </c>
      <c r="G28" s="11">
        <f t="shared" si="2"/>
        <v>89.66</v>
      </c>
      <c r="H28" s="10">
        <v>1</v>
      </c>
    </row>
    <row r="29" spans="1:8" ht="26.25" customHeight="1">
      <c r="A29" s="10" t="s">
        <v>76</v>
      </c>
      <c r="B29" s="10" t="s">
        <v>40</v>
      </c>
      <c r="C29" s="10" t="s">
        <v>12</v>
      </c>
      <c r="D29" s="10">
        <v>51</v>
      </c>
      <c r="E29" s="11">
        <v>90.38</v>
      </c>
      <c r="F29" s="11">
        <v>86.6</v>
      </c>
      <c r="G29" s="11">
        <f t="shared" ref="G29:G31" si="3">E29*0.7+F29*0.3</f>
        <v>89.245999999999995</v>
      </c>
      <c r="H29" s="10">
        <v>2</v>
      </c>
    </row>
    <row r="30" spans="1:8" ht="26.25" customHeight="1">
      <c r="A30" s="10" t="s">
        <v>76</v>
      </c>
      <c r="B30" s="10" t="s">
        <v>41</v>
      </c>
      <c r="C30" s="10" t="s">
        <v>12</v>
      </c>
      <c r="D30" s="10">
        <v>51</v>
      </c>
      <c r="E30" s="11">
        <v>87.74</v>
      </c>
      <c r="F30" s="11">
        <v>82</v>
      </c>
      <c r="G30" s="11">
        <f t="shared" si="3"/>
        <v>86.018000000000001</v>
      </c>
      <c r="H30" s="10">
        <v>3</v>
      </c>
    </row>
    <row r="31" spans="1:8" ht="26.25" customHeight="1">
      <c r="A31" s="10" t="s">
        <v>76</v>
      </c>
      <c r="B31" s="10" t="s">
        <v>42</v>
      </c>
      <c r="C31" s="10" t="s">
        <v>10</v>
      </c>
      <c r="D31" s="10">
        <v>51</v>
      </c>
      <c r="E31" s="11">
        <v>84.54</v>
      </c>
      <c r="F31" s="11">
        <v>83.4</v>
      </c>
      <c r="G31" s="11">
        <f t="shared" si="3"/>
        <v>84.197999999999993</v>
      </c>
      <c r="H31" s="10">
        <v>4</v>
      </c>
    </row>
    <row r="32" spans="1:8" ht="26.25" customHeight="1">
      <c r="A32" s="10" t="s">
        <v>43</v>
      </c>
      <c r="B32" s="10" t="s">
        <v>44</v>
      </c>
      <c r="C32" s="10" t="s">
        <v>10</v>
      </c>
      <c r="D32" s="10">
        <v>96</v>
      </c>
      <c r="E32" s="11" t="s">
        <v>45</v>
      </c>
      <c r="F32" s="14">
        <v>87.4</v>
      </c>
      <c r="G32" s="14">
        <v>88.97</v>
      </c>
      <c r="H32" s="16">
        <v>1</v>
      </c>
    </row>
    <row r="33" spans="1:8" ht="26.25" customHeight="1">
      <c r="A33" s="10" t="s">
        <v>43</v>
      </c>
      <c r="B33" s="10" t="s">
        <v>46</v>
      </c>
      <c r="C33" s="10" t="s">
        <v>10</v>
      </c>
      <c r="D33" s="10">
        <v>96</v>
      </c>
      <c r="E33" s="11" t="s">
        <v>47</v>
      </c>
      <c r="F33" s="14">
        <v>87.2</v>
      </c>
      <c r="G33" s="14">
        <v>88.31</v>
      </c>
      <c r="H33" s="16">
        <v>2</v>
      </c>
    </row>
    <row r="34" spans="1:8" ht="27.75" customHeight="1">
      <c r="A34" s="10" t="s">
        <v>43</v>
      </c>
      <c r="B34" s="10" t="s">
        <v>48</v>
      </c>
      <c r="C34" s="10" t="s">
        <v>10</v>
      </c>
      <c r="D34" s="10">
        <v>96</v>
      </c>
      <c r="E34" s="11" t="s">
        <v>49</v>
      </c>
      <c r="F34" s="14">
        <v>85.8</v>
      </c>
      <c r="G34" s="14">
        <v>87.5</v>
      </c>
      <c r="H34" s="16">
        <v>3</v>
      </c>
    </row>
    <row r="35" spans="1:8" ht="27" customHeight="1">
      <c r="A35" s="10" t="s">
        <v>43</v>
      </c>
      <c r="B35" s="10" t="s">
        <v>50</v>
      </c>
      <c r="C35" s="10" t="s">
        <v>10</v>
      </c>
      <c r="D35" s="10">
        <v>96</v>
      </c>
      <c r="E35" s="11" t="s">
        <v>51</v>
      </c>
      <c r="F35" s="14">
        <v>83</v>
      </c>
      <c r="G35" s="14">
        <v>86.39</v>
      </c>
      <c r="H35" s="16">
        <v>5</v>
      </c>
    </row>
    <row r="36" spans="1:8" ht="27.75" customHeight="1">
      <c r="A36" s="10" t="s">
        <v>43</v>
      </c>
      <c r="B36" s="10" t="s">
        <v>52</v>
      </c>
      <c r="C36" s="10" t="s">
        <v>10</v>
      </c>
      <c r="D36" s="10">
        <v>96</v>
      </c>
      <c r="E36" s="11" t="s">
        <v>53</v>
      </c>
      <c r="F36" s="14">
        <v>85</v>
      </c>
      <c r="G36" s="14">
        <v>86.6</v>
      </c>
      <c r="H36" s="16">
        <v>4</v>
      </c>
    </row>
    <row r="37" spans="1:8" ht="27" customHeight="1">
      <c r="A37" s="10" t="s">
        <v>43</v>
      </c>
      <c r="B37" s="10" t="s">
        <v>54</v>
      </c>
      <c r="C37" s="10" t="s">
        <v>10</v>
      </c>
      <c r="D37" s="10">
        <v>96</v>
      </c>
      <c r="E37" s="11" t="s">
        <v>55</v>
      </c>
      <c r="F37" s="13">
        <v>84.2</v>
      </c>
      <c r="G37" s="14">
        <v>86.17</v>
      </c>
      <c r="H37" s="15">
        <v>6</v>
      </c>
    </row>
    <row r="38" spans="1:8" ht="26.25" customHeight="1">
      <c r="A38" s="10" t="s">
        <v>43</v>
      </c>
      <c r="B38" s="10" t="s">
        <v>56</v>
      </c>
      <c r="C38" s="10" t="s">
        <v>10</v>
      </c>
      <c r="D38" s="10">
        <v>96</v>
      </c>
      <c r="E38" s="11">
        <v>84.97</v>
      </c>
      <c r="F38" s="14">
        <v>82</v>
      </c>
      <c r="G38" s="14">
        <v>85.51</v>
      </c>
      <c r="H38" s="16">
        <v>7</v>
      </c>
    </row>
    <row r="39" spans="1:8" ht="26.25" customHeight="1">
      <c r="A39" s="17" t="s">
        <v>57</v>
      </c>
      <c r="B39" s="10" t="s">
        <v>58</v>
      </c>
      <c r="C39" s="10" t="s">
        <v>10</v>
      </c>
      <c r="D39" s="10">
        <v>36</v>
      </c>
      <c r="E39" s="11" t="s">
        <v>59</v>
      </c>
      <c r="F39" s="14">
        <v>89</v>
      </c>
      <c r="G39" s="14">
        <f t="shared" ref="G39:G44" si="4">E39*0.7+F39*0.3</f>
        <v>88.040999999999997</v>
      </c>
      <c r="H39" s="16">
        <v>1</v>
      </c>
    </row>
    <row r="40" spans="1:8" ht="26.1" customHeight="1">
      <c r="A40" s="17" t="s">
        <v>57</v>
      </c>
      <c r="B40" s="10" t="s">
        <v>60</v>
      </c>
      <c r="C40" s="10" t="s">
        <v>10</v>
      </c>
      <c r="D40" s="10">
        <v>36</v>
      </c>
      <c r="E40" s="11" t="s">
        <v>61</v>
      </c>
      <c r="F40" s="14">
        <v>84.8</v>
      </c>
      <c r="G40" s="14">
        <f t="shared" si="4"/>
        <v>84.394000000000005</v>
      </c>
      <c r="H40" s="16">
        <v>2</v>
      </c>
    </row>
    <row r="41" spans="1:8" ht="24.95" customHeight="1">
      <c r="A41" s="17" t="s">
        <v>57</v>
      </c>
      <c r="B41" s="10" t="s">
        <v>62</v>
      </c>
      <c r="C41" s="10" t="s">
        <v>10</v>
      </c>
      <c r="D41" s="10">
        <v>36</v>
      </c>
      <c r="E41" s="11" t="s">
        <v>63</v>
      </c>
      <c r="F41" s="14">
        <v>85.6</v>
      </c>
      <c r="G41" s="14">
        <f t="shared" si="4"/>
        <v>84.046000000000006</v>
      </c>
      <c r="H41" s="16">
        <v>3</v>
      </c>
    </row>
    <row r="42" spans="1:8" ht="27" customHeight="1">
      <c r="A42" s="17" t="s">
        <v>57</v>
      </c>
      <c r="B42" s="10" t="s">
        <v>64</v>
      </c>
      <c r="C42" s="10" t="s">
        <v>10</v>
      </c>
      <c r="D42" s="10">
        <v>36</v>
      </c>
      <c r="E42" s="11" t="s">
        <v>65</v>
      </c>
      <c r="F42" s="14">
        <v>85.4</v>
      </c>
      <c r="G42" s="14">
        <f t="shared" si="4"/>
        <v>83.516999999999996</v>
      </c>
      <c r="H42" s="16">
        <v>4</v>
      </c>
    </row>
    <row r="43" spans="1:8" ht="29.1" customHeight="1">
      <c r="A43" s="17" t="s">
        <v>57</v>
      </c>
      <c r="B43" s="10" t="s">
        <v>66</v>
      </c>
      <c r="C43" s="10" t="s">
        <v>10</v>
      </c>
      <c r="D43" s="10">
        <v>36</v>
      </c>
      <c r="E43" s="11" t="s">
        <v>67</v>
      </c>
      <c r="F43" s="14">
        <v>85.4</v>
      </c>
      <c r="G43" s="14">
        <f t="shared" si="4"/>
        <v>83.44</v>
      </c>
      <c r="H43" s="16">
        <v>5</v>
      </c>
    </row>
    <row r="44" spans="1:8" ht="36.950000000000003" customHeight="1">
      <c r="A44" s="17" t="s">
        <v>57</v>
      </c>
      <c r="B44" s="10" t="s">
        <v>68</v>
      </c>
      <c r="C44" s="10" t="s">
        <v>12</v>
      </c>
      <c r="D44" s="10">
        <v>36</v>
      </c>
      <c r="E44" s="11" t="s">
        <v>69</v>
      </c>
      <c r="F44" s="14">
        <v>86.4</v>
      </c>
      <c r="G44" s="14">
        <f t="shared" si="4"/>
        <v>81.233999999999995</v>
      </c>
      <c r="H44" s="16">
        <v>6</v>
      </c>
    </row>
    <row r="45" spans="1:8" ht="26.25" customHeight="1">
      <c r="A45" s="17" t="s">
        <v>70</v>
      </c>
      <c r="B45" s="17" t="s">
        <v>71</v>
      </c>
      <c r="C45" s="17" t="s">
        <v>10</v>
      </c>
      <c r="D45" s="17">
        <v>23</v>
      </c>
      <c r="E45" s="17">
        <v>87.74</v>
      </c>
      <c r="F45" s="5">
        <v>88.2</v>
      </c>
      <c r="G45" s="18">
        <f>E45*0.7+F45*0.3</f>
        <v>87.878</v>
      </c>
      <c r="H45" s="5">
        <v>1</v>
      </c>
    </row>
    <row r="46" spans="1:8" ht="26.25" customHeight="1">
      <c r="A46" s="17" t="s">
        <v>70</v>
      </c>
      <c r="B46" s="17" t="s">
        <v>72</v>
      </c>
      <c r="C46" s="17" t="s">
        <v>10</v>
      </c>
      <c r="D46" s="17">
        <v>23</v>
      </c>
      <c r="E46" s="17" t="s">
        <v>73</v>
      </c>
      <c r="F46" s="5">
        <v>86</v>
      </c>
      <c r="G46" s="18">
        <f>E46*0.7+F46*0.3</f>
        <v>86.832999999999998</v>
      </c>
      <c r="H46" s="5">
        <v>2</v>
      </c>
    </row>
    <row r="47" spans="1:8">
      <c r="A47" s="27" t="s">
        <v>74</v>
      </c>
      <c r="B47" s="31"/>
      <c r="C47" s="31"/>
      <c r="D47" s="31"/>
      <c r="E47" s="31"/>
      <c r="F47" s="28"/>
      <c r="G47" s="28"/>
      <c r="H47" s="29"/>
    </row>
    <row r="48" spans="1:8">
      <c r="A48" s="21"/>
      <c r="B48" s="22"/>
      <c r="C48" s="22"/>
      <c r="D48" s="22"/>
      <c r="E48" s="22"/>
      <c r="F48" s="22"/>
      <c r="G48" s="22"/>
      <c r="H48" s="23"/>
    </row>
    <row r="51" spans="5:5">
      <c r="E51" s="30"/>
    </row>
  </sheetData>
  <mergeCells count="3">
    <mergeCell ref="A1:H1"/>
    <mergeCell ref="A47:H47"/>
    <mergeCell ref="A48:H48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UU</cp:lastModifiedBy>
  <cp:lastPrinted>2016-09-13T07:31:00Z</cp:lastPrinted>
  <dcterms:created xsi:type="dcterms:W3CDTF">2016-09-12T09:34:00Z</dcterms:created>
  <dcterms:modified xsi:type="dcterms:W3CDTF">2020-10-02T00:48:21Z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